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7190" windowHeight="699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<sst xmlns="http://schemas.openxmlformats.org/spreadsheetml/2006/main" count="28" uniqueCount="17">
  <si>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Vuosi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</si>
  <si>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</si>
  <si>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</si>
  <si>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</si>
  <si>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</si>
  <si>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</si>
  <si>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</si>
  <si>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</si>
  <si>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</si>
  <si>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5 km</t>
  </si>
  <si>
    <t>%YHT</t>
  </si>
  <si>
    <t>PySu</t>
  </si>
  <si>
    <t>7-8 km</t>
  </si>
  <si>
    <t>St-O</t>
  </si>
  <si>
    <t>6kmB</t>
  </si>
  <si>
    <t>4kmA</t>
  </si>
  <si>
    <t>4kmB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</si>
</sst>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41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1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47" applyFont="1" applyFill="1" applyBorder="1" applyAlignment="1">
      <alignment horizontal="center"/>
      <protection/>
    </xf>
    <xf numFmtId="2" fontId="6" fillId="33" borderId="12" xfId="47" applyNumberFormat="1" applyFont="1" applyFill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33" borderId="12" xfId="0" applyFont="1" applyFill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6" fillId="0" borderId="15" xfId="47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15" xfId="47" applyFont="1" applyFill="1" applyBorder="1" applyAlignment="1">
      <alignment horizontal="center"/>
      <protection/>
    </xf>
    <xf numFmtId="2" fontId="6" fillId="33" borderId="17" xfId="47" applyNumberFormat="1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0" fontId="6" fillId="0" borderId="11" xfId="47" applyFont="1" applyBorder="1">
      <alignment/>
      <protection/>
    </xf>
    <xf numFmtId="2" fontId="6" fillId="33" borderId="12" xfId="47" applyNumberFormat="1" applyFont="1" applyFill="1" applyBorder="1">
      <alignment/>
      <protection/>
    </xf>
    <xf numFmtId="2" fontId="6" fillId="33" borderId="18" xfId="47" applyNumberFormat="1" applyFont="1" applyFill="1" applyBorder="1" applyAlignment="1">
      <alignment horizontal="center"/>
      <protection/>
    </xf>
    <xf numFmtId="0" fontId="6" fillId="0" borderId="19" xfId="47" applyFont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center"/>
      <protection/>
    </xf>
    <xf numFmtId="0" fontId="4" fillId="0" borderId="21" xfId="47" applyFont="1" applyBorder="1" applyAlignment="1">
      <alignment horizontal="center"/>
      <protection/>
    </xf>
    <xf numFmtId="0" fontId="4" fillId="0" borderId="22" xfId="47" applyFont="1" applyBorder="1" applyAlignment="1">
      <alignment horizontal="center"/>
      <protection/>
    </xf>
    <xf numFmtId="2" fontId="4" fillId="33" borderId="23" xfId="47" applyNumberFormat="1" applyFont="1" applyFill="1" applyBorder="1" applyAlignment="1">
      <alignment horizontal="center"/>
      <protection/>
    </xf>
    <xf numFmtId="0" fontId="4" fillId="33" borderId="23" xfId="47" applyFont="1" applyFill="1" applyBorder="1" applyAlignment="1">
      <alignment horizontal="center"/>
      <protection/>
    </xf>
    <xf numFmtId="0" fontId="4" fillId="33" borderId="24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2" fontId="6" fillId="33" borderId="26" xfId="47" applyNumberFormat="1" applyFont="1" applyFill="1" applyBorder="1" applyAlignment="1">
      <alignment horizontal="center"/>
      <protection/>
    </xf>
    <xf numFmtId="0" fontId="6" fillId="0" borderId="27" xfId="47" applyFont="1" applyBorder="1" applyAlignment="1">
      <alignment horizontal="center"/>
      <protection/>
    </xf>
    <xf numFmtId="2" fontId="6" fillId="33" borderId="28" xfId="47" applyNumberFormat="1" applyFont="1" applyFill="1" applyBorder="1" applyAlignment="1">
      <alignment horizontal="center"/>
      <protection/>
    </xf>
    <xf numFmtId="0" fontId="6" fillId="33" borderId="28" xfId="0" applyFont="1" applyFill="1" applyBorder="1" applyAlignment="1">
      <alignment/>
    </xf>
    <xf numFmtId="0" fontId="6" fillId="0" borderId="29" xfId="47" applyFont="1" applyBorder="1" applyAlignment="1">
      <alignment horizontal="center"/>
      <protection/>
    </xf>
    <xf numFmtId="0" fontId="4" fillId="0" borderId="24" xfId="47" applyFont="1" applyBorder="1" applyAlignment="1">
      <alignment horizontal="center"/>
      <protection/>
    </xf>
    <xf numFmtId="0" fontId="6" fillId="0" borderId="30" xfId="47" applyFont="1" applyFill="1" applyBorder="1" applyAlignment="1">
      <alignment horizontal="center"/>
      <protection/>
    </xf>
    <xf numFmtId="0" fontId="6" fillId="0" borderId="18" xfId="47" applyFont="1" applyFill="1" applyBorder="1" applyAlignment="1">
      <alignment horizontal="center"/>
      <protection/>
    </xf>
    <xf numFmtId="0" fontId="4" fillId="0" borderId="31" xfId="47" applyFont="1" applyBorder="1" applyAlignment="1">
      <alignment horizontal="center"/>
      <protection/>
    </xf>
    <xf numFmtId="16" fontId="4" fillId="0" borderId="21" xfId="47" applyNumberFormat="1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2" fontId="6" fillId="33" borderId="30" xfId="47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6" fillId="33" borderId="34" xfId="47" applyNumberFormat="1" applyFont="1" applyFill="1" applyBorder="1" applyAlignment="1">
      <alignment horizontal="center"/>
      <protection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47" applyFont="1" applyBorder="1">
      <alignment/>
      <protection/>
    </xf>
    <xf numFmtId="2" fontId="6" fillId="33" borderId="28" xfId="47" applyNumberFormat="1" applyFont="1" applyFill="1" applyBorder="1">
      <alignment/>
      <protection/>
    </xf>
    <xf numFmtId="2" fontId="5" fillId="0" borderId="36" xfId="0" applyNumberFormat="1" applyFont="1" applyBorder="1" applyAlignment="1">
      <alignment horizontal="center"/>
    </xf>
    <xf numFmtId="0" fontId="6" fillId="0" borderId="35" xfId="47" applyFont="1" applyBorder="1" applyAlignment="1">
      <alignment horizontal="center"/>
      <protection/>
    </xf>
    <xf numFmtId="0" fontId="6" fillId="0" borderId="37" xfId="0" applyFont="1" applyBorder="1" applyAlignment="1">
      <alignment horizontal="center"/>
    </xf>
    <xf numFmtId="0" fontId="6" fillId="0" borderId="38" xfId="47" applyFont="1" applyFill="1" applyBorder="1" applyAlignment="1">
      <alignment horizontal="center"/>
      <protection/>
    </xf>
    <xf numFmtId="0" fontId="6" fillId="0" borderId="39" xfId="47" applyFont="1" applyFill="1" applyBorder="1" applyAlignment="1">
      <alignment horizontal="center"/>
      <protection/>
    </xf>
    <xf numFmtId="0" fontId="6" fillId="0" borderId="35" xfId="47" applyFont="1" applyFill="1" applyBorder="1" applyAlignment="1">
      <alignment horizontal="center"/>
      <protection/>
    </xf>
    <xf numFmtId="2" fontId="4" fillId="33" borderId="24" xfId="47" applyNumberFormat="1" applyFont="1" applyFill="1" applyBorder="1" applyAlignment="1">
      <alignment horizontal="center"/>
      <protection/>
    </xf>
    <xf numFmtId="2" fontId="6" fillId="33" borderId="38" xfId="47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3" borderId="26" xfId="0" applyFont="1" applyFill="1" applyBorder="1" applyAlignment="1">
      <alignment/>
    </xf>
    <xf numFmtId="2" fontId="5" fillId="0" borderId="40" xfId="0" applyNumberFormat="1" applyFont="1" applyBorder="1" applyAlignment="1">
      <alignment horizontal="center"/>
    </xf>
    <xf numFmtId="2" fontId="6" fillId="33" borderId="28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6" fillId="33" borderId="30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5.8515625" style="0" customWidth="1"/>
    <col min="2" max="2" width="5.8515625" style="1" customWidth="1"/>
    <col min="3" max="3" width="5.28125" style="0" customWidth="1"/>
    <col min="4" max="4" width="4.8515625" style="0" customWidth="1"/>
    <col min="5" max="5" width="5.57421875" style="2" customWidth="1"/>
    <col min="6" max="6" width="5.57421875" style="0" customWidth="1"/>
    <col min="7" max="7" width="5.57421875" style="2" customWidth="1"/>
    <col min="8" max="8" width="5.7109375" style="1" customWidth="1"/>
    <col min="9" max="9" width="5.57421875" style="2" customWidth="1"/>
    <col min="10" max="10" width="5.7109375" style="0" customWidth="1"/>
    <col min="11" max="11" width="6.00390625" style="2" customWidth="1"/>
    <col min="12" max="12" width="5.8515625" style="0" customWidth="1"/>
    <col min="13" max="13" width="6.57421875" style="0" customWidth="1"/>
    <col min="14" max="14" width="5.28125" style="0" customWidth="1"/>
    <col min="15" max="17" width="5.421875" style="0" customWidth="1"/>
    <col min="18" max="18" width="4.57421875" style="0" customWidth="1"/>
    <col min="19" max="19" width="5.00390625" style="0" customWidth="1"/>
    <col min="20" max="20" width="5.421875" style="1" customWidth="1"/>
    <col min="21" max="21" width="4.421875" style="2" customWidth="1"/>
    <col min="22" max="22" width="4.8515625" style="1" customWidth="1"/>
    <col min="23" max="23" width="4.7109375" style="0" customWidth="1"/>
    <col min="24" max="24" width="5.7109375" style="1" customWidth="1"/>
    <col min="25" max="25" width="4.28125" style="0" customWidth="1"/>
    <col min="26" max="26" width="4.57421875" style="1" customWidth="1"/>
    <col min="27" max="27" width="4.28125" style="2" customWidth="1"/>
    <col min="28" max="28" width="7.140625" style="0" customWidth="1"/>
  </cols>
  <sheetData>
    <row r="1" spans="1:28" ht="13.5" thickBot="1">
      <c r="A1" s="23" t="s">
        <v>0</v>
      </c>
      <c r="B1" s="24" t="s">
        <v>7</v>
      </c>
      <c r="C1" s="34" t="s">
        <v>4</v>
      </c>
      <c r="D1" s="38" t="s">
        <v>5</v>
      </c>
      <c r="E1" s="25" t="s">
        <v>8</v>
      </c>
      <c r="F1" s="37" t="s">
        <v>3</v>
      </c>
      <c r="G1" s="56" t="s">
        <v>8</v>
      </c>
      <c r="H1" s="23" t="s">
        <v>14</v>
      </c>
      <c r="I1" s="25" t="s">
        <v>8</v>
      </c>
      <c r="J1" s="37" t="s">
        <v>15</v>
      </c>
      <c r="K1" s="56" t="s">
        <v>8</v>
      </c>
      <c r="L1" s="23" t="s">
        <v>16</v>
      </c>
      <c r="M1" s="26" t="s">
        <v>8</v>
      </c>
      <c r="N1" s="37" t="s">
        <v>6</v>
      </c>
      <c r="O1" s="27" t="s">
        <v>8</v>
      </c>
      <c r="P1" s="23" t="s">
        <v>1</v>
      </c>
      <c r="Q1" s="26" t="s">
        <v>8</v>
      </c>
      <c r="R1" s="37" t="s">
        <v>2</v>
      </c>
      <c r="S1" s="27" t="s">
        <v>8</v>
      </c>
      <c r="T1" s="23" t="s">
        <v>12</v>
      </c>
      <c r="U1" s="25" t="s">
        <v>8</v>
      </c>
      <c r="V1" s="37" t="s">
        <v>9</v>
      </c>
      <c r="W1" s="27" t="s">
        <v>8</v>
      </c>
      <c r="X1" s="23" t="s">
        <v>11</v>
      </c>
      <c r="Y1" s="26" t="s">
        <v>8</v>
      </c>
      <c r="Z1" s="37" t="s">
        <v>13</v>
      </c>
      <c r="AA1" s="56" t="s">
        <v>8</v>
      </c>
      <c r="AB1" s="28" t="s">
        <v>10</v>
      </c>
    </row>
    <row r="2" spans="1:28" ht="12.75">
      <c r="A2" s="30">
        <v>2001</v>
      </c>
      <c r="B2" s="33">
        <v>25</v>
      </c>
      <c r="C2" s="35">
        <f>D2+F2+J2+L2+N2+P2+R2+T2+V2+Z2</f>
        <v>3344</v>
      </c>
      <c r="D2" s="48"/>
      <c r="E2" s="49"/>
      <c r="F2" s="39">
        <v>873</v>
      </c>
      <c r="G2" s="40">
        <f aca="true" t="shared" si="0" ref="G2:G8">F2/C2*100</f>
        <v>26.10645933014354</v>
      </c>
      <c r="H2" s="45"/>
      <c r="I2" s="31"/>
      <c r="J2" s="39">
        <v>1435</v>
      </c>
      <c r="K2" s="40">
        <f aca="true" t="shared" si="1" ref="K2:K8">J2/C2*100</f>
        <v>42.91267942583732</v>
      </c>
      <c r="L2" s="30">
        <v>565</v>
      </c>
      <c r="M2" s="31">
        <f aca="true" t="shared" si="2" ref="M2:M8">L2/C2*100</f>
        <v>16.895933014354068</v>
      </c>
      <c r="N2" s="58"/>
      <c r="O2" s="60"/>
      <c r="P2" s="30">
        <v>376</v>
      </c>
      <c r="Q2" s="31">
        <f>P2/C2*100</f>
        <v>11.24401913875598</v>
      </c>
      <c r="R2" s="39">
        <v>95</v>
      </c>
      <c r="S2" s="40">
        <f aca="true" t="shared" si="3" ref="S2:S7">R2/C2*100</f>
        <v>2.840909090909091</v>
      </c>
      <c r="T2" s="45"/>
      <c r="U2" s="69"/>
      <c r="V2" s="65"/>
      <c r="W2" s="60"/>
      <c r="X2" s="45"/>
      <c r="Y2" s="32"/>
      <c r="Z2" s="65"/>
      <c r="AA2" s="72"/>
      <c r="AB2" s="50">
        <f aca="true" t="shared" si="4" ref="AB2:AB18">E2+G2+I2+K2+M2+O2+Q2+S2+U2+W2+Y2+AA2</f>
        <v>100</v>
      </c>
    </row>
    <row r="3" spans="1:28" ht="12.75">
      <c r="A3" s="8">
        <v>2002</v>
      </c>
      <c r="B3" s="3">
        <v>30</v>
      </c>
      <c r="C3" s="36">
        <f aca="true" t="shared" si="5" ref="C3:C18">D3+F3+H3+J3+L3+N3+P3+R3+T3+V3+X3+Z3</f>
        <v>4005</v>
      </c>
      <c r="D3" s="17"/>
      <c r="E3" s="18"/>
      <c r="F3" s="20">
        <v>956</v>
      </c>
      <c r="G3" s="19">
        <f t="shared" si="0"/>
        <v>23.870162297128587</v>
      </c>
      <c r="H3" s="46"/>
      <c r="I3" s="7"/>
      <c r="J3" s="20">
        <v>1687</v>
      </c>
      <c r="K3" s="19">
        <f t="shared" si="1"/>
        <v>42.12234706616729</v>
      </c>
      <c r="L3" s="8">
        <v>878</v>
      </c>
      <c r="M3" s="7">
        <f t="shared" si="2"/>
        <v>21.922596754057427</v>
      </c>
      <c r="N3" s="59"/>
      <c r="O3" s="61"/>
      <c r="P3" s="8">
        <v>377</v>
      </c>
      <c r="Q3" s="7">
        <f aca="true" t="shared" si="6" ref="Q3:Q8">P3/C3*100</f>
        <v>9.413233458177277</v>
      </c>
      <c r="R3" s="20">
        <v>107</v>
      </c>
      <c r="S3" s="19">
        <f t="shared" si="3"/>
        <v>2.671660424469413</v>
      </c>
      <c r="T3" s="46"/>
      <c r="U3" s="70"/>
      <c r="V3" s="66"/>
      <c r="W3" s="61"/>
      <c r="X3" s="46"/>
      <c r="Y3" s="9"/>
      <c r="Z3" s="66"/>
      <c r="AA3" s="73"/>
      <c r="AB3" s="43">
        <f t="shared" si="4"/>
        <v>99.99999999999999</v>
      </c>
    </row>
    <row r="4" spans="1:28" ht="12.75">
      <c r="A4" s="8">
        <v>2003</v>
      </c>
      <c r="B4" s="3">
        <v>30</v>
      </c>
      <c r="C4" s="36">
        <f t="shared" si="5"/>
        <v>4092</v>
      </c>
      <c r="D4" s="17"/>
      <c r="E4" s="18"/>
      <c r="F4" s="20">
        <v>891</v>
      </c>
      <c r="G4" s="19">
        <f t="shared" si="0"/>
        <v>21.774193548387096</v>
      </c>
      <c r="H4" s="46"/>
      <c r="I4" s="7"/>
      <c r="J4" s="20">
        <v>1744</v>
      </c>
      <c r="K4" s="19">
        <f t="shared" si="1"/>
        <v>42.619745845552295</v>
      </c>
      <c r="L4" s="8">
        <v>934</v>
      </c>
      <c r="M4" s="7">
        <f t="shared" si="2"/>
        <v>22.825024437927663</v>
      </c>
      <c r="N4" s="59"/>
      <c r="O4" s="61"/>
      <c r="P4" s="8">
        <v>435</v>
      </c>
      <c r="Q4" s="7">
        <f t="shared" si="6"/>
        <v>10.63049853372434</v>
      </c>
      <c r="R4" s="20">
        <v>88</v>
      </c>
      <c r="S4" s="19">
        <f t="shared" si="3"/>
        <v>2.1505376344086025</v>
      </c>
      <c r="T4" s="46"/>
      <c r="U4" s="70"/>
      <c r="V4" s="66"/>
      <c r="W4" s="61"/>
      <c r="X4" s="46"/>
      <c r="Y4" s="9"/>
      <c r="Z4" s="66"/>
      <c r="AA4" s="73"/>
      <c r="AB4" s="43">
        <f t="shared" si="4"/>
        <v>100</v>
      </c>
    </row>
    <row r="5" spans="1:28" ht="12.75">
      <c r="A5" s="8">
        <v>2004</v>
      </c>
      <c r="B5" s="3">
        <v>31</v>
      </c>
      <c r="C5" s="36">
        <f t="shared" si="5"/>
        <v>4563</v>
      </c>
      <c r="D5" s="17"/>
      <c r="E5" s="18"/>
      <c r="F5" s="20">
        <v>817</v>
      </c>
      <c r="G5" s="19">
        <f t="shared" si="0"/>
        <v>17.904887135656367</v>
      </c>
      <c r="H5" s="46"/>
      <c r="I5" s="7"/>
      <c r="J5" s="20">
        <v>1836</v>
      </c>
      <c r="K5" s="19">
        <f t="shared" si="1"/>
        <v>40.23668639053255</v>
      </c>
      <c r="L5" s="8">
        <v>1071</v>
      </c>
      <c r="M5" s="7">
        <f t="shared" si="2"/>
        <v>23.471400394477318</v>
      </c>
      <c r="N5" s="59"/>
      <c r="O5" s="61"/>
      <c r="P5" s="8">
        <v>763</v>
      </c>
      <c r="Q5" s="7">
        <f t="shared" si="6"/>
        <v>16.721455182993644</v>
      </c>
      <c r="R5" s="20">
        <v>76</v>
      </c>
      <c r="S5" s="19">
        <f t="shared" si="3"/>
        <v>1.665570896340127</v>
      </c>
      <c r="T5" s="46"/>
      <c r="U5" s="70"/>
      <c r="V5" s="66"/>
      <c r="W5" s="61"/>
      <c r="X5" s="46"/>
      <c r="Y5" s="9"/>
      <c r="Z5" s="66"/>
      <c r="AA5" s="73"/>
      <c r="AB5" s="43">
        <f t="shared" si="4"/>
        <v>100.00000000000001</v>
      </c>
    </row>
    <row r="6" spans="1:28" ht="12.75">
      <c r="A6" s="8">
        <v>2005</v>
      </c>
      <c r="B6" s="4">
        <v>32</v>
      </c>
      <c r="C6" s="36">
        <f t="shared" si="5"/>
        <v>4575</v>
      </c>
      <c r="D6" s="6">
        <v>24</v>
      </c>
      <c r="E6" s="7">
        <f aca="true" t="shared" si="7" ref="E6:E11">D6/C6*100</f>
        <v>0.5245901639344263</v>
      </c>
      <c r="F6" s="21">
        <v>770</v>
      </c>
      <c r="G6" s="19">
        <f t="shared" si="0"/>
        <v>16.830601092896174</v>
      </c>
      <c r="H6" s="46"/>
      <c r="I6" s="7"/>
      <c r="J6" s="21">
        <v>1857</v>
      </c>
      <c r="K6" s="19">
        <f t="shared" si="1"/>
        <v>40.59016393442623</v>
      </c>
      <c r="L6" s="6">
        <v>1227</v>
      </c>
      <c r="M6" s="7">
        <f t="shared" si="2"/>
        <v>26.81967213114754</v>
      </c>
      <c r="N6" s="59"/>
      <c r="O6" s="61"/>
      <c r="P6" s="6">
        <v>635</v>
      </c>
      <c r="Q6" s="7">
        <f t="shared" si="6"/>
        <v>13.879781420765028</v>
      </c>
      <c r="R6" s="21">
        <v>62</v>
      </c>
      <c r="S6" s="19">
        <f t="shared" si="3"/>
        <v>1.355191256830601</v>
      </c>
      <c r="T6" s="46"/>
      <c r="U6" s="70"/>
      <c r="V6" s="66"/>
      <c r="W6" s="61"/>
      <c r="X6" s="46"/>
      <c r="Y6" s="9"/>
      <c r="Z6" s="66"/>
      <c r="AA6" s="73"/>
      <c r="AB6" s="43">
        <f t="shared" si="4"/>
        <v>100</v>
      </c>
    </row>
    <row r="7" spans="1:28" ht="12.75">
      <c r="A7" s="8">
        <v>2006</v>
      </c>
      <c r="B7" s="4">
        <v>32</v>
      </c>
      <c r="C7" s="36">
        <f t="shared" si="5"/>
        <v>4278</v>
      </c>
      <c r="D7" s="6">
        <v>35</v>
      </c>
      <c r="E7" s="7">
        <f t="shared" si="7"/>
        <v>0.8181393174380552</v>
      </c>
      <c r="F7" s="21">
        <v>669</v>
      </c>
      <c r="G7" s="19">
        <f t="shared" si="0"/>
        <v>15.638148667601683</v>
      </c>
      <c r="H7" s="46"/>
      <c r="I7" s="7"/>
      <c r="J7" s="21">
        <v>1800</v>
      </c>
      <c r="K7" s="19">
        <f t="shared" si="1"/>
        <v>42.07573632538569</v>
      </c>
      <c r="L7" s="6">
        <v>1157</v>
      </c>
      <c r="M7" s="7">
        <f t="shared" si="2"/>
        <v>27.04534829359514</v>
      </c>
      <c r="N7" s="59"/>
      <c r="O7" s="61"/>
      <c r="P7" s="6">
        <v>578</v>
      </c>
      <c r="Q7" s="7">
        <f t="shared" si="6"/>
        <v>13.510986442262741</v>
      </c>
      <c r="R7" s="21">
        <v>39</v>
      </c>
      <c r="S7" s="19">
        <f t="shared" si="3"/>
        <v>0.9116409537166901</v>
      </c>
      <c r="T7" s="46"/>
      <c r="U7" s="70"/>
      <c r="V7" s="66"/>
      <c r="W7" s="61"/>
      <c r="X7" s="46"/>
      <c r="Y7" s="9"/>
      <c r="Z7" s="66"/>
      <c r="AA7" s="73"/>
      <c r="AB7" s="43">
        <f t="shared" si="4"/>
        <v>99.99999999999999</v>
      </c>
    </row>
    <row r="8" spans="1:28" ht="12.75">
      <c r="A8" s="8">
        <v>2007</v>
      </c>
      <c r="B8" s="4">
        <v>32</v>
      </c>
      <c r="C8" s="36">
        <f t="shared" si="5"/>
        <v>4936</v>
      </c>
      <c r="D8" s="6">
        <v>47</v>
      </c>
      <c r="E8" s="7">
        <f t="shared" si="7"/>
        <v>0.9521880064829822</v>
      </c>
      <c r="F8" s="21">
        <v>826</v>
      </c>
      <c r="G8" s="19">
        <f t="shared" si="0"/>
        <v>16.73419773095624</v>
      </c>
      <c r="H8" s="41"/>
      <c r="I8" s="7"/>
      <c r="J8" s="21">
        <v>1745</v>
      </c>
      <c r="K8" s="19">
        <f t="shared" si="1"/>
        <v>35.35251215559157</v>
      </c>
      <c r="L8" s="6">
        <v>903</v>
      </c>
      <c r="M8" s="7">
        <f t="shared" si="2"/>
        <v>18.29416531604538</v>
      </c>
      <c r="N8" s="21">
        <v>900</v>
      </c>
      <c r="O8" s="19">
        <f aca="true" t="shared" si="8" ref="O8:O15">N8/C8*100</f>
        <v>18.233387358184768</v>
      </c>
      <c r="P8" s="6">
        <v>515</v>
      </c>
      <c r="Q8" s="7">
        <f t="shared" si="6"/>
        <v>10.43354943273906</v>
      </c>
      <c r="R8" s="62"/>
      <c r="S8" s="61"/>
      <c r="T8" s="41"/>
      <c r="U8" s="70"/>
      <c r="V8" s="62"/>
      <c r="W8" s="61"/>
      <c r="X8" s="41"/>
      <c r="Y8" s="9"/>
      <c r="Z8" s="62"/>
      <c r="AA8" s="73"/>
      <c r="AB8" s="43">
        <f t="shared" si="4"/>
        <v>100</v>
      </c>
    </row>
    <row r="9" spans="1:28" ht="12.75">
      <c r="A9" s="8">
        <v>2008</v>
      </c>
      <c r="B9" s="5">
        <v>32</v>
      </c>
      <c r="C9" s="36">
        <f t="shared" si="5"/>
        <v>5244</v>
      </c>
      <c r="D9" s="6">
        <v>43</v>
      </c>
      <c r="E9" s="7">
        <f t="shared" si="7"/>
        <v>0.8199847444698702</v>
      </c>
      <c r="F9" s="21">
        <v>1007</v>
      </c>
      <c r="G9" s="19">
        <f aca="true" t="shared" si="9" ref="G9:G15">F9/C9*100</f>
        <v>19.202898550724637</v>
      </c>
      <c r="H9" s="6"/>
      <c r="I9" s="7"/>
      <c r="J9" s="21">
        <v>1736</v>
      </c>
      <c r="K9" s="19">
        <f aca="true" t="shared" si="10" ref="K9:K15">J9/C9*100</f>
        <v>33.10450038138825</v>
      </c>
      <c r="L9" s="6">
        <v>729</v>
      </c>
      <c r="M9" s="7">
        <f aca="true" t="shared" si="11" ref="M9:M15">L9/C9*100</f>
        <v>13.901601830663616</v>
      </c>
      <c r="N9" s="21">
        <v>1081</v>
      </c>
      <c r="O9" s="19">
        <f t="shared" si="8"/>
        <v>20.614035087719298</v>
      </c>
      <c r="P9" s="6">
        <v>623</v>
      </c>
      <c r="Q9" s="7">
        <f aca="true" t="shared" si="12" ref="Q9:Q15">P9/C9*100</f>
        <v>11.880244088482076</v>
      </c>
      <c r="R9" s="62"/>
      <c r="S9" s="61"/>
      <c r="T9" s="6">
        <v>9</v>
      </c>
      <c r="U9" s="7">
        <f>T9/C9*100</f>
        <v>0.17162471395881007</v>
      </c>
      <c r="V9" s="21">
        <v>16</v>
      </c>
      <c r="W9" s="19">
        <f>V9/C9*100</f>
        <v>0.30511060259344014</v>
      </c>
      <c r="X9" s="6"/>
      <c r="Y9" s="7"/>
      <c r="Z9" s="21"/>
      <c r="AA9" s="19"/>
      <c r="AB9" s="43">
        <f t="shared" si="4"/>
        <v>100</v>
      </c>
    </row>
    <row r="10" spans="1:28" ht="12.75">
      <c r="A10" s="8">
        <v>2009</v>
      </c>
      <c r="B10" s="5">
        <v>30</v>
      </c>
      <c r="C10" s="36">
        <f t="shared" si="5"/>
        <v>4488</v>
      </c>
      <c r="D10" s="6">
        <v>25</v>
      </c>
      <c r="E10" s="7">
        <f t="shared" si="7"/>
        <v>0.5570409982174688</v>
      </c>
      <c r="F10" s="21">
        <v>774</v>
      </c>
      <c r="G10" s="19">
        <f t="shared" si="9"/>
        <v>17.245989304812834</v>
      </c>
      <c r="H10" s="41"/>
      <c r="I10" s="7"/>
      <c r="J10" s="21">
        <v>1547</v>
      </c>
      <c r="K10" s="19">
        <f t="shared" si="10"/>
        <v>34.46969696969697</v>
      </c>
      <c r="L10" s="6">
        <v>728</v>
      </c>
      <c r="M10" s="7">
        <f t="shared" si="11"/>
        <v>16.22103386809269</v>
      </c>
      <c r="N10" s="21">
        <v>930</v>
      </c>
      <c r="O10" s="19">
        <f t="shared" si="8"/>
        <v>20.72192513368984</v>
      </c>
      <c r="P10" s="6">
        <v>484</v>
      </c>
      <c r="Q10" s="7">
        <f t="shared" si="12"/>
        <v>10.784313725490197</v>
      </c>
      <c r="R10" s="62"/>
      <c r="S10" s="61"/>
      <c r="T10" s="41"/>
      <c r="U10" s="70"/>
      <c r="V10" s="62"/>
      <c r="W10" s="61"/>
      <c r="X10" s="41"/>
      <c r="Y10" s="9"/>
      <c r="Z10" s="62"/>
      <c r="AA10" s="73"/>
      <c r="AB10" s="43">
        <f t="shared" si="4"/>
        <v>100</v>
      </c>
    </row>
    <row r="11" spans="1:28" ht="12.75">
      <c r="A11" s="8">
        <v>2010</v>
      </c>
      <c r="B11" s="5">
        <v>31</v>
      </c>
      <c r="C11" s="36">
        <f t="shared" si="5"/>
        <v>5082</v>
      </c>
      <c r="D11" s="6">
        <v>39</v>
      </c>
      <c r="E11" s="7">
        <f t="shared" si="7"/>
        <v>0.7674144037780402</v>
      </c>
      <c r="F11" s="21">
        <v>810</v>
      </c>
      <c r="G11" s="19">
        <f t="shared" si="9"/>
        <v>15.938606847697756</v>
      </c>
      <c r="H11" s="41"/>
      <c r="I11" s="7"/>
      <c r="J11" s="21">
        <v>1723</v>
      </c>
      <c r="K11" s="19">
        <f t="shared" si="10"/>
        <v>33.90397481306572</v>
      </c>
      <c r="L11" s="6">
        <v>805</v>
      </c>
      <c r="M11" s="7">
        <f t="shared" si="11"/>
        <v>15.84022038567493</v>
      </c>
      <c r="N11" s="21">
        <v>1013</v>
      </c>
      <c r="O11" s="19">
        <f t="shared" si="8"/>
        <v>19.93309720582448</v>
      </c>
      <c r="P11" s="6">
        <v>692</v>
      </c>
      <c r="Q11" s="7">
        <f t="shared" si="12"/>
        <v>13.616686343959072</v>
      </c>
      <c r="R11" s="62"/>
      <c r="S11" s="61"/>
      <c r="T11" s="41"/>
      <c r="U11" s="70"/>
      <c r="V11" s="62"/>
      <c r="W11" s="61"/>
      <c r="X11" s="41"/>
      <c r="Y11" s="9"/>
      <c r="Z11" s="62"/>
      <c r="AA11" s="73"/>
      <c r="AB11" s="43">
        <f t="shared" si="4"/>
        <v>100</v>
      </c>
    </row>
    <row r="12" spans="1:28" ht="12.75">
      <c r="A12" s="8">
        <v>2011</v>
      </c>
      <c r="B12" s="5">
        <v>31</v>
      </c>
      <c r="C12" s="36">
        <f t="shared" si="5"/>
        <v>4645</v>
      </c>
      <c r="D12" s="6">
        <v>32</v>
      </c>
      <c r="E12" s="7">
        <f aca="true" t="shared" si="13" ref="E12:E21">D12/C12*100</f>
        <v>0.6889128094725512</v>
      </c>
      <c r="F12" s="21">
        <v>794</v>
      </c>
      <c r="G12" s="19">
        <f t="shared" si="9"/>
        <v>17.093649085037672</v>
      </c>
      <c r="H12" s="41"/>
      <c r="I12" s="7"/>
      <c r="J12" s="21">
        <v>1439</v>
      </c>
      <c r="K12" s="19">
        <f t="shared" si="10"/>
        <v>30.979547900968786</v>
      </c>
      <c r="L12" s="6">
        <v>692</v>
      </c>
      <c r="M12" s="7">
        <f t="shared" si="11"/>
        <v>14.897739504843917</v>
      </c>
      <c r="N12" s="21">
        <v>1033</v>
      </c>
      <c r="O12" s="19">
        <f t="shared" si="8"/>
        <v>22.238966630785793</v>
      </c>
      <c r="P12" s="6">
        <v>624</v>
      </c>
      <c r="Q12" s="7">
        <f t="shared" si="12"/>
        <v>13.433799784714747</v>
      </c>
      <c r="R12" s="62">
        <v>31</v>
      </c>
      <c r="S12" s="19">
        <f aca="true" t="shared" si="14" ref="S12:S21">R12/C12*100</f>
        <v>0.667384284176534</v>
      </c>
      <c r="T12" s="41"/>
      <c r="U12" s="70"/>
      <c r="V12" s="62"/>
      <c r="W12" s="61"/>
      <c r="X12" s="41"/>
      <c r="Y12" s="9"/>
      <c r="Z12" s="62"/>
      <c r="AA12" s="73"/>
      <c r="AB12" s="43">
        <f t="shared" si="4"/>
        <v>100</v>
      </c>
    </row>
    <row r="13" spans="1:28" ht="12.75">
      <c r="A13" s="8">
        <v>2012</v>
      </c>
      <c r="B13" s="5">
        <v>31</v>
      </c>
      <c r="C13" s="36">
        <f t="shared" si="5"/>
        <v>5516</v>
      </c>
      <c r="D13" s="6">
        <v>57</v>
      </c>
      <c r="E13" s="7">
        <f t="shared" si="13"/>
        <v>1.0333575054387236</v>
      </c>
      <c r="F13" s="21">
        <v>957</v>
      </c>
      <c r="G13" s="19">
        <f t="shared" si="9"/>
        <v>17.349528643944886</v>
      </c>
      <c r="H13" s="41"/>
      <c r="I13" s="7"/>
      <c r="J13" s="21">
        <v>1717</v>
      </c>
      <c r="K13" s="19">
        <f t="shared" si="10"/>
        <v>31.127628716461203</v>
      </c>
      <c r="L13" s="6">
        <v>870</v>
      </c>
      <c r="M13" s="7">
        <f t="shared" si="11"/>
        <v>15.772298767222626</v>
      </c>
      <c r="N13" s="21">
        <v>1096</v>
      </c>
      <c r="O13" s="19">
        <f t="shared" si="8"/>
        <v>19.86947063089195</v>
      </c>
      <c r="P13" s="6">
        <v>743</v>
      </c>
      <c r="Q13" s="7">
        <f t="shared" si="12"/>
        <v>13.469905728788978</v>
      </c>
      <c r="R13" s="62">
        <v>65</v>
      </c>
      <c r="S13" s="19">
        <f t="shared" si="14"/>
        <v>1.1783901377810007</v>
      </c>
      <c r="T13" s="41">
        <v>11</v>
      </c>
      <c r="U13" s="7">
        <f>T13/C13*100</f>
        <v>0.1994198694706309</v>
      </c>
      <c r="V13" s="62"/>
      <c r="W13" s="61"/>
      <c r="X13" s="41"/>
      <c r="Y13" s="9"/>
      <c r="Z13" s="62"/>
      <c r="AA13" s="73"/>
      <c r="AB13" s="43">
        <f t="shared" si="4"/>
        <v>99.99999999999999</v>
      </c>
    </row>
    <row r="14" spans="1:28" ht="12.75">
      <c r="A14" s="8">
        <v>2013</v>
      </c>
      <c r="B14" s="5">
        <v>31</v>
      </c>
      <c r="C14" s="36">
        <f t="shared" si="5"/>
        <v>5134</v>
      </c>
      <c r="D14" s="6">
        <v>19</v>
      </c>
      <c r="E14" s="7">
        <f t="shared" si="13"/>
        <v>0.37008180755746006</v>
      </c>
      <c r="F14" s="21">
        <v>865</v>
      </c>
      <c r="G14" s="19">
        <f t="shared" si="9"/>
        <v>16.848461238800155</v>
      </c>
      <c r="H14" s="41"/>
      <c r="I14" s="7"/>
      <c r="J14" s="21">
        <v>1602</v>
      </c>
      <c r="K14" s="19">
        <f t="shared" si="10"/>
        <v>31.203739774055318</v>
      </c>
      <c r="L14" s="6">
        <v>883</v>
      </c>
      <c r="M14" s="7">
        <f t="shared" si="11"/>
        <v>17.19906505648617</v>
      </c>
      <c r="N14" s="21">
        <v>1045</v>
      </c>
      <c r="O14" s="19">
        <f t="shared" si="8"/>
        <v>20.354499415660303</v>
      </c>
      <c r="P14" s="6">
        <v>633</v>
      </c>
      <c r="Q14" s="7">
        <f t="shared" si="12"/>
        <v>12.329567588624855</v>
      </c>
      <c r="R14" s="62">
        <v>87</v>
      </c>
      <c r="S14" s="19">
        <f t="shared" si="14"/>
        <v>1.6945851188157384</v>
      </c>
      <c r="T14" s="41"/>
      <c r="U14" s="70"/>
      <c r="V14" s="62"/>
      <c r="W14" s="61"/>
      <c r="X14" s="41"/>
      <c r="Y14" s="9"/>
      <c r="Z14" s="62"/>
      <c r="AA14" s="73"/>
      <c r="AB14" s="43">
        <f t="shared" si="4"/>
        <v>100</v>
      </c>
    </row>
    <row r="15" spans="1:28" ht="12.75">
      <c r="A15" s="12">
        <v>2014</v>
      </c>
      <c r="B15" s="13">
        <v>31</v>
      </c>
      <c r="C15" s="36">
        <f t="shared" si="5"/>
        <v>5566</v>
      </c>
      <c r="D15" s="14">
        <v>20</v>
      </c>
      <c r="E15" s="15">
        <f t="shared" si="13"/>
        <v>0.3593244699964067</v>
      </c>
      <c r="F15" s="22">
        <v>927</v>
      </c>
      <c r="G15" s="29">
        <f t="shared" si="9"/>
        <v>16.654689184333453</v>
      </c>
      <c r="H15" s="41"/>
      <c r="I15" s="7"/>
      <c r="J15" s="22">
        <v>1623</v>
      </c>
      <c r="K15" s="29">
        <f t="shared" si="10"/>
        <v>29.159180740208406</v>
      </c>
      <c r="L15" s="14">
        <v>956</v>
      </c>
      <c r="M15" s="15">
        <f t="shared" si="11"/>
        <v>17.175709665828244</v>
      </c>
      <c r="N15" s="22">
        <v>1185</v>
      </c>
      <c r="O15" s="29">
        <f t="shared" si="8"/>
        <v>21.289974847287098</v>
      </c>
      <c r="P15" s="14">
        <v>725</v>
      </c>
      <c r="Q15" s="15">
        <f t="shared" si="12"/>
        <v>13.025512037369744</v>
      </c>
      <c r="R15" s="63">
        <v>130</v>
      </c>
      <c r="S15" s="19">
        <f t="shared" si="14"/>
        <v>2.335609054976644</v>
      </c>
      <c r="T15" s="42"/>
      <c r="U15" s="71"/>
      <c r="V15" s="63"/>
      <c r="W15" s="67"/>
      <c r="X15" s="41"/>
      <c r="Y15" s="16"/>
      <c r="Z15" s="62"/>
      <c r="AA15" s="74"/>
      <c r="AB15" s="43">
        <f t="shared" si="4"/>
        <v>99.99999999999999</v>
      </c>
    </row>
    <row r="16" spans="1:28" ht="12.75">
      <c r="A16" s="12">
        <v>2015</v>
      </c>
      <c r="B16" s="13">
        <v>31</v>
      </c>
      <c r="C16" s="36">
        <f t="shared" si="5"/>
        <v>6576</v>
      </c>
      <c r="D16" s="14">
        <v>58</v>
      </c>
      <c r="E16" s="15">
        <f t="shared" si="13"/>
        <v>0.8819951338199513</v>
      </c>
      <c r="F16" s="22">
        <v>1425</v>
      </c>
      <c r="G16" s="29">
        <f>F16/C16*100</f>
        <v>21.66970802919708</v>
      </c>
      <c r="H16" s="41"/>
      <c r="I16" s="7"/>
      <c r="J16" s="22">
        <v>2115</v>
      </c>
      <c r="K16" s="29">
        <f>J16/C16*100</f>
        <v>32.16240875912409</v>
      </c>
      <c r="L16" s="14">
        <v>1002</v>
      </c>
      <c r="M16" s="15">
        <f>L16/C16*100</f>
        <v>15.237226277372262</v>
      </c>
      <c r="N16" s="22">
        <v>1284</v>
      </c>
      <c r="O16" s="29">
        <f>N16/C16*100</f>
        <v>19.525547445255476</v>
      </c>
      <c r="P16" s="14">
        <v>587</v>
      </c>
      <c r="Q16" s="15">
        <f>P16/C16*100</f>
        <v>8.92639902676399</v>
      </c>
      <c r="R16" s="63">
        <v>105</v>
      </c>
      <c r="S16" s="29">
        <f t="shared" si="14"/>
        <v>1.5967153284671534</v>
      </c>
      <c r="T16" s="42"/>
      <c r="U16" s="71"/>
      <c r="V16" s="63"/>
      <c r="W16" s="67"/>
      <c r="X16" s="41"/>
      <c r="Y16" s="16"/>
      <c r="Z16" s="62"/>
      <c r="AA16" s="74"/>
      <c r="AB16" s="43">
        <f t="shared" si="4"/>
        <v>100</v>
      </c>
    </row>
    <row r="17" spans="1:28" ht="12.75">
      <c r="A17" s="8">
        <v>2016</v>
      </c>
      <c r="B17" s="5">
        <v>31</v>
      </c>
      <c r="C17" s="36">
        <f t="shared" si="5"/>
        <v>6274</v>
      </c>
      <c r="D17" s="6">
        <v>50</v>
      </c>
      <c r="E17" s="7">
        <f t="shared" si="13"/>
        <v>0.7969397513547977</v>
      </c>
      <c r="F17" s="21">
        <v>1212</v>
      </c>
      <c r="G17" s="19">
        <f>F17/C17*100</f>
        <v>19.317819572840296</v>
      </c>
      <c r="H17" s="41"/>
      <c r="I17" s="7"/>
      <c r="J17" s="21">
        <v>2072</v>
      </c>
      <c r="K17" s="19">
        <f>J17/C17*100</f>
        <v>33.025183296142814</v>
      </c>
      <c r="L17" s="6">
        <v>880</v>
      </c>
      <c r="M17" s="7">
        <f>L17/C17*100</f>
        <v>14.026139623844438</v>
      </c>
      <c r="N17" s="21">
        <v>1304</v>
      </c>
      <c r="O17" s="19">
        <f>N17/C17*100</f>
        <v>20.784188715333123</v>
      </c>
      <c r="P17" s="6">
        <v>639</v>
      </c>
      <c r="Q17" s="7">
        <f>P17/C17*100</f>
        <v>10.184890022314313</v>
      </c>
      <c r="R17" s="62">
        <v>117</v>
      </c>
      <c r="S17" s="19">
        <f t="shared" si="14"/>
        <v>1.8648390181702261</v>
      </c>
      <c r="T17" s="41"/>
      <c r="U17" s="70"/>
      <c r="V17" s="62"/>
      <c r="W17" s="61"/>
      <c r="X17" s="41"/>
      <c r="Y17" s="9"/>
      <c r="Z17" s="62"/>
      <c r="AA17" s="73"/>
      <c r="AB17" s="43">
        <f t="shared" si="4"/>
        <v>100.00000000000001</v>
      </c>
    </row>
    <row r="18" spans="1:28" ht="12.75">
      <c r="A18" s="8">
        <v>2017</v>
      </c>
      <c r="B18" s="5">
        <v>31</v>
      </c>
      <c r="C18" s="36">
        <f t="shared" si="5"/>
        <v>6368</v>
      </c>
      <c r="D18" s="6">
        <v>29</v>
      </c>
      <c r="E18" s="7">
        <f t="shared" si="13"/>
        <v>0.4554020100502512</v>
      </c>
      <c r="F18" s="21">
        <v>1293</v>
      </c>
      <c r="G18" s="19">
        <f>F18/C18*100</f>
        <v>20.30464824120603</v>
      </c>
      <c r="H18" s="41"/>
      <c r="I18" s="7"/>
      <c r="J18" s="21">
        <v>1883</v>
      </c>
      <c r="K18" s="19">
        <f>J18/C18*100</f>
        <v>29.569723618090453</v>
      </c>
      <c r="L18" s="6">
        <v>974</v>
      </c>
      <c r="M18" s="7">
        <f>L18/C18*100</f>
        <v>15.295226130653267</v>
      </c>
      <c r="N18" s="21">
        <v>1398</v>
      </c>
      <c r="O18" s="19">
        <f>N18/C18*100</f>
        <v>21.9535175879397</v>
      </c>
      <c r="P18" s="6">
        <v>632</v>
      </c>
      <c r="Q18" s="7">
        <f>P18/C18*100</f>
        <v>9.924623115577889</v>
      </c>
      <c r="R18" s="62">
        <v>159</v>
      </c>
      <c r="S18" s="19">
        <f t="shared" si="14"/>
        <v>2.496859296482412</v>
      </c>
      <c r="T18" s="41"/>
      <c r="U18" s="70"/>
      <c r="V18" s="62"/>
      <c r="W18" s="61"/>
      <c r="X18" s="41"/>
      <c r="Y18" s="9"/>
      <c r="Z18" s="62"/>
      <c r="AA18" s="73"/>
      <c r="AB18" s="43">
        <f t="shared" si="4"/>
        <v>100</v>
      </c>
    </row>
    <row r="19" spans="1:33" ht="13.5" thickBot="1">
      <c r="A19" s="8">
        <v>2018</v>
      </c>
      <c r="B19" s="5">
        <v>32</v>
      </c>
      <c r="C19" s="36">
        <f>D19+F19+H19+J19+L19+N19+P19+R19+T19+V19+X19+Z19</f>
        <v>6441</v>
      </c>
      <c r="D19" s="6">
        <v>36</v>
      </c>
      <c r="E19" s="7">
        <f t="shared" si="13"/>
        <v>0.5589194224499302</v>
      </c>
      <c r="F19" s="21">
        <v>1255</v>
      </c>
      <c r="G19" s="19">
        <f>F19/C19*100</f>
        <v>19.484552088185065</v>
      </c>
      <c r="H19" s="41"/>
      <c r="I19" s="7"/>
      <c r="J19" s="21">
        <v>1923</v>
      </c>
      <c r="K19" s="19">
        <f>J19/C19*100</f>
        <v>29.855612482533765</v>
      </c>
      <c r="L19" s="6">
        <v>896</v>
      </c>
      <c r="M19" s="7">
        <f>L19/C19*100</f>
        <v>13.910883403198259</v>
      </c>
      <c r="N19" s="21">
        <v>1422</v>
      </c>
      <c r="O19" s="19">
        <f>N19/C19*100</f>
        <v>22.07731718677224</v>
      </c>
      <c r="P19" s="6">
        <v>751</v>
      </c>
      <c r="Q19" s="7">
        <f>P19/C19*100</f>
        <v>11.659680173886043</v>
      </c>
      <c r="R19" s="62">
        <v>141</v>
      </c>
      <c r="S19" s="19">
        <f t="shared" si="14"/>
        <v>2.1891010712622263</v>
      </c>
      <c r="T19" s="41"/>
      <c r="U19" s="70"/>
      <c r="V19" s="62"/>
      <c r="W19" s="61"/>
      <c r="X19" s="41">
        <v>17</v>
      </c>
      <c r="Y19" s="7">
        <f>X19/C19*100</f>
        <v>0.26393417171246697</v>
      </c>
      <c r="Z19" s="62"/>
      <c r="AA19" s="73"/>
      <c r="AB19" s="43">
        <f>E19+G19+I19+K19+M19+O19+Q19+S19+U19+W19+Y19+AA19</f>
        <v>100</v>
      </c>
      <c r="AF19" s="10">
        <f>C19/B19</f>
        <v>201.28125</v>
      </c>
      <c r="AG19" s="11">
        <f>(12*8+9*28+6*F19+4*J19+4*L19+3*N19+2*P19+9*21+8*11)/C19</f>
        <v>3.912280701754386</v>
      </c>
    </row>
    <row r="20" spans="1:33" ht="14.25" thickBot="1" thickTop="1">
      <c r="A20" s="8">
        <v>2019</v>
      </c>
      <c r="B20" s="5">
        <v>32</v>
      </c>
      <c r="C20" s="36">
        <v>6737</v>
      </c>
      <c r="D20" s="6">
        <v>36</v>
      </c>
      <c r="E20" s="7">
        <v>0.5343624758794715</v>
      </c>
      <c r="F20" s="21">
        <v>1303</v>
      </c>
      <c r="G20" s="19">
        <v>19.340952946415317</v>
      </c>
      <c r="H20" s="41">
        <v>65</v>
      </c>
      <c r="I20" s="7">
        <v>0.9648211370046015</v>
      </c>
      <c r="J20" s="21">
        <v>1893</v>
      </c>
      <c r="K20" s="19">
        <v>28.098560189995545</v>
      </c>
      <c r="L20" s="6">
        <v>788</v>
      </c>
      <c r="M20" s="7">
        <v>11.696600860917322</v>
      </c>
      <c r="N20" s="21">
        <v>1401</v>
      </c>
      <c r="O20" s="19">
        <v>20.7956063529761</v>
      </c>
      <c r="P20" s="6">
        <v>980</v>
      </c>
      <c r="Q20" s="7">
        <v>14.546534065607839</v>
      </c>
      <c r="R20" s="62">
        <v>132</v>
      </c>
      <c r="S20" s="19">
        <v>1.959329078224729</v>
      </c>
      <c r="T20" s="41">
        <v>20</v>
      </c>
      <c r="U20" s="70">
        <v>0.29686804215526197</v>
      </c>
      <c r="V20" s="62">
        <v>16</v>
      </c>
      <c r="W20" s="61">
        <v>0.23749443372420959</v>
      </c>
      <c r="X20" s="41">
        <v>30</v>
      </c>
      <c r="Y20" s="7">
        <v>0.445302063232893</v>
      </c>
      <c r="Z20" s="62">
        <v>73</v>
      </c>
      <c r="AA20" s="73">
        <v>1.0835683538667062</v>
      </c>
      <c r="AB20" s="43">
        <v>100</v>
      </c>
      <c r="AF20" s="10">
        <v>210.53125</v>
      </c>
      <c r="AG20" s="11">
        <v>3.759833753896393</v>
      </c>
    </row>
    <row r="21" spans="1:33" ht="14.25" thickBot="1" thickTop="1">
      <c r="A21" s="51">
        <v>2020</v>
      </c>
      <c r="B21" s="52">
        <v>31</v>
      </c>
      <c r="C21" s="53">
        <f>D21+F21+H21+J21+L21+N21+P21+R21+T21+V21+X21+Z21</f>
        <v>8964</v>
      </c>
      <c r="D21" s="55">
        <v>200</v>
      </c>
      <c r="E21" s="44">
        <f t="shared" si="13"/>
        <v>2.2311468094600624</v>
      </c>
      <c r="F21" s="54">
        <v>2501</v>
      </c>
      <c r="G21" s="57">
        <f>F21/C21*100</f>
        <v>27.90049085229808</v>
      </c>
      <c r="H21" s="47">
        <v>56</v>
      </c>
      <c r="I21" s="44">
        <f>H21/C21*100</f>
        <v>0.6247211066488175</v>
      </c>
      <c r="J21" s="54">
        <v>2374</v>
      </c>
      <c r="K21" s="57">
        <f>J21/C21*100</f>
        <v>26.483712628290938</v>
      </c>
      <c r="L21" s="55">
        <v>1289</v>
      </c>
      <c r="M21" s="44">
        <f>L21/C21*100</f>
        <v>14.379741186970103</v>
      </c>
      <c r="N21" s="54">
        <v>1454</v>
      </c>
      <c r="O21" s="57">
        <f>N21/C21*100</f>
        <v>16.220437304774656</v>
      </c>
      <c r="P21" s="55">
        <v>1057</v>
      </c>
      <c r="Q21" s="44">
        <f>P21/C21*100</f>
        <v>11.79161088799643</v>
      </c>
      <c r="R21" s="64">
        <v>33</v>
      </c>
      <c r="S21" s="57">
        <f t="shared" si="14"/>
        <v>0.3681392235609103</v>
      </c>
      <c r="T21" s="47"/>
      <c r="U21" s="44"/>
      <c r="V21" s="64"/>
      <c r="W21" s="57"/>
      <c r="X21" s="47"/>
      <c r="Y21" s="44"/>
      <c r="Z21" s="64"/>
      <c r="AA21" s="57"/>
      <c r="AB21" s="68">
        <f>E21+G21+I21+K21+M21+O21+Q21+S21+U21+W21+Y21+AA21</f>
        <v>100</v>
      </c>
      <c r="AF21" s="10">
        <f>C21/B21</f>
        <v>289.16129032258067</v>
      </c>
      <c r="AG21" s="11">
        <f>(12*8+9*28+6*F21+4*J21+4*L21+3*N21+2*P21+9*21+8*11)/C21</f>
        <v>4.100736278447122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2021-01-04T08:25:04Z</dcterms:modified>
  <cp:category/>
  <cp:version/>
  <cp:contentType/>
  <cp:contentStatus/>
</cp:coreProperties>
</file>